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Документация\5. Муниципальная программа\Отчеты\"/>
    </mc:Choice>
  </mc:AlternateContent>
  <bookViews>
    <workbookView xWindow="0" yWindow="0" windowWidth="26355" windowHeight="12960" tabRatio="500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H24" i="1" l="1"/>
  <c r="G16" i="1" l="1"/>
  <c r="F16" i="1"/>
  <c r="E16" i="1"/>
  <c r="I14" i="1" l="1"/>
  <c r="H14" i="1"/>
  <c r="H21" i="1" l="1"/>
  <c r="G21" i="1"/>
  <c r="F21" i="1"/>
  <c r="E21" i="1"/>
  <c r="G22" i="1"/>
  <c r="F19" i="1"/>
  <c r="F24" i="1" s="1"/>
  <c r="E22" i="1"/>
  <c r="I21" i="1" l="1"/>
  <c r="G19" i="1"/>
  <c r="F22" i="1"/>
  <c r="E19" i="1"/>
  <c r="E24" i="1" s="1"/>
  <c r="H15" i="1"/>
  <c r="I15" i="1"/>
  <c r="I13" i="1"/>
  <c r="H13" i="1"/>
  <c r="I19" i="1" l="1"/>
  <c r="G24" i="1"/>
  <c r="I24" i="1" s="1"/>
  <c r="I22" i="1"/>
  <c r="I25" i="1"/>
  <c r="I18" i="1"/>
  <c r="H16" i="1"/>
  <c r="H22" i="1" l="1"/>
  <c r="H19" i="1"/>
  <c r="I16" i="1" l="1"/>
</calcChain>
</file>

<file path=xl/sharedStrings.xml><?xml version="1.0" encoding="utf-8"?>
<sst xmlns="http://schemas.openxmlformats.org/spreadsheetml/2006/main" count="61" uniqueCount="48">
  <si>
    <t xml:space="preserve">Отчет </t>
  </si>
  <si>
    <t xml:space="preserve"> по состоянию на</t>
  </si>
  <si>
    <t xml:space="preserve">                           (наименование программы)</t>
  </si>
  <si>
    <t xml:space="preserve">                           (ответственный исполнитель)</t>
  </si>
  <si>
    <t>тыс. рублей</t>
  </si>
  <si>
    <t>№
осно
вн.
меро
прия
тия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</si>
  <si>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</si>
  <si>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</si>
  <si>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</si>
  <si>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</si>
  <si>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Отклонение</t>
  </si>
  <si>
    <t>Результаты реализации муниципальной программы</t>
  </si>
  <si>
    <t>Абсолютное значение</t>
  </si>
  <si>
    <t>Относительное значение, %</t>
  </si>
  <si>
    <t>(гр.6- гр.7)</t>
  </si>
  <si>
    <t>(гр.7/ гр.6*100%)</t>
  </si>
  <si>
    <t>1</t>
  </si>
  <si>
    <t>местный бюджет</t>
  </si>
  <si>
    <t>3</t>
  </si>
  <si>
    <t>Инвестиции в объекты муниципальной собственности</t>
  </si>
  <si>
    <t>Дергилев О.В.</t>
  </si>
  <si>
    <t>5-00-61</t>
  </si>
  <si>
    <t>ответственный исполнитель</t>
  </si>
  <si>
    <t>Муниципальная программа города Югорска "Развитие информационного общества"</t>
  </si>
  <si>
    <t>2</t>
  </si>
  <si>
    <t>Развитие электронного правительства, формирование и сопровождение информационных ресурсов и систем, обеспечение доступа к ним (1,2,3,4,5,6)</t>
  </si>
  <si>
    <t>Развитие системы обеспечения информационной безопасности органов местного самоуправления города Югорска (1,5,6,7,8)</t>
  </si>
  <si>
    <t>Развитие технической базы для становления информационного общества и электронного правительства, обеспечение деятельности ОМСУ города Югорска (1,5,6)</t>
  </si>
  <si>
    <t>об исполнении структурных элементов (основных мероприятий) муниципальной программы</t>
  </si>
  <si>
    <t>Стуктурные элементы (основные мероприятия) муниципальной программы</t>
  </si>
  <si>
    <t>Ответственный исполнитель/ соисполнитель</t>
  </si>
  <si>
    <t>Всего по муниципальной программе</t>
  </si>
  <si>
    <t>Прочие расходы</t>
  </si>
  <si>
    <t>в том числе:</t>
  </si>
  <si>
    <t>Проектная часть:</t>
  </si>
  <si>
    <t>Процессная часть:</t>
  </si>
  <si>
    <t>Управление информационных технологий администрации города Югорска</t>
  </si>
  <si>
    <t>Ответственный исполнитель: Управление информационных технологий</t>
  </si>
  <si>
    <t>Управление информационных технологий</t>
  </si>
  <si>
    <t>Ответственный исполнитель: Департамент финансов</t>
  </si>
  <si>
    <t>Ефремов П.Н.</t>
  </si>
  <si>
    <t>Управление информационных технологий, Департамент финансов</t>
  </si>
  <si>
    <t>2024 г.</t>
  </si>
  <si>
    <t>01 июля</t>
  </si>
  <si>
    <t>Обеспечено круглосуточное функционирование официального сайта, портала органов местного самоуправления в сети Интернет, корпоративного портала, сопровождение ПО.</t>
  </si>
  <si>
    <t>Выполнена модернизация системы видеонаблюдения на сумму 278,7 тыс. руб, запущен аукцион на сопровождение сети VipNet на сумму 686,0 тыс. руб.</t>
  </si>
  <si>
    <t>Выполнена поставка МФУ (17 шт), запасных частей для средств вычислительной техники и сменных блоков для системы электропитания серверов на общую сумму 1417,0 тыс. руб, запущен аукцион на поставку видеостены (643,5 тыс. руб).</t>
  </si>
  <si>
    <r>
      <t xml:space="preserve">Дата составления отчета:  </t>
    </r>
    <r>
      <rPr>
        <u/>
        <sz val="11"/>
        <color rgb="FF26282F"/>
        <rFont val="PT Astra Serif"/>
        <family val="1"/>
        <charset val="204"/>
      </rPr>
      <t xml:space="preserve">  02 июля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</si>
</sst>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5" x14ac:knownFonts="1">
    <font>
      <sz val="11"/>
      <color rgb="FF000000"/>
      <name val="Calibri"/>
      <family val="2"/>
      <charset val="1"/>
    </font>
    <font>
      <b/>
      <sz val="12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u/>
      <sz val="11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8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name val="PT Astra Serif"/>
      <family val="1"/>
      <charset val="204"/>
    </font>
    <font>
      <sz val="12"/>
      <name val="PT Astra Serif"/>
      <family val="1"/>
      <charset val="204"/>
    </font>
    <font>
      <vertAlign val="superscript"/>
      <sz val="11"/>
      <color rgb="FF000000"/>
      <name val="PT Astra Serif"/>
      <family val="1"/>
      <charset val="204"/>
    </font>
    <font>
      <sz val="11"/>
      <color rgb="FF26282F"/>
      <name val="PT Astra Serif"/>
      <family val="1"/>
      <charset val="204"/>
    </font>
    <font>
      <u/>
      <sz val="11"/>
      <color rgb="FF26282F"/>
      <name val="PT Astra Serif"/>
      <family val="1"/>
      <charset val="204"/>
    </font>
    <font>
      <b/>
      <sz val="1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right" vertical="top" wrapText="1"/>
    </xf>
    <xf numFmtId="165" fontId="7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164" fontId="7" fillId="0" borderId="2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0" fontId="2" fillId="0" borderId="0" xfId="0" applyFont="1"/>
    <xf numFmtId="164" fontId="7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right" vertical="top" wrapText="1"/>
    </xf>
    <xf numFmtId="165" fontId="7" fillId="0" borderId="2" xfId="0" applyNumberFormat="1" applyFont="1" applyBorder="1" applyAlignment="1">
      <alignment horizontal="right" vertical="top" wrapText="1"/>
    </xf>
    <xf numFmtId="164" fontId="8" fillId="0" borderId="2" xfId="0" applyNumberFormat="1" applyFont="1" applyFill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8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3" zoomScale="145" zoomScaleNormal="145" workbookViewId="0">
      <selection activeCell="E14" sqref="E14:E15"/>
    </sheetView>
  </sheetViews>
  <sheetFormatPr defaultRowHeight="15" x14ac:dyDescent="0.25"/>
  <cols>
    <col min="1" max="1" width="5.7109375" style="1" customWidth="1"/>
    <col min="2" max="2" width="38.5703125" style="1" customWidth="1"/>
    <col min="3" max="3" width="15.85546875" style="1" customWidth="1"/>
    <col min="4" max="4" width="14.28515625" style="1" customWidth="1"/>
    <col min="5" max="5" width="11.28515625" style="1" customWidth="1"/>
    <col min="6" max="6" width="11.42578125" style="1"/>
    <col min="7" max="7" width="11.28515625" style="1" customWidth="1"/>
    <col min="8" max="8" width="11.42578125" style="1"/>
    <col min="9" max="9" width="12.7109375" style="1" customWidth="1"/>
    <col min="10" max="10" width="46" style="1" customWidth="1"/>
    <col min="11" max="1025" width="8.7109375" style="1" customWidth="1"/>
    <col min="1026" max="16384" width="9.140625" style="1"/>
  </cols>
  <sheetData>
    <row r="1" spans="1:10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5.75" x14ac:dyDescent="0.25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.75" x14ac:dyDescent="0.25">
      <c r="A3" s="2"/>
      <c r="B3" s="2"/>
      <c r="C3" s="2"/>
      <c r="D3" s="3"/>
      <c r="E3" s="3" t="s">
        <v>1</v>
      </c>
      <c r="F3" s="4" t="s">
        <v>43</v>
      </c>
      <c r="G3" s="5" t="s">
        <v>42</v>
      </c>
      <c r="H3" s="2"/>
      <c r="I3" s="2"/>
      <c r="J3" s="2"/>
    </row>
    <row r="4" spans="1:10" ht="9.75" customHeight="1" x14ac:dyDescent="0.25">
      <c r="A4" s="6"/>
      <c r="G4" s="7"/>
    </row>
    <row r="5" spans="1:10" ht="16.5" customHeight="1" x14ac:dyDescent="0.25">
      <c r="A5" s="50" t="s">
        <v>23</v>
      </c>
      <c r="B5" s="50"/>
      <c r="C5" s="50"/>
      <c r="D5" s="50"/>
      <c r="E5" s="50"/>
      <c r="F5" s="50"/>
    </row>
    <row r="6" spans="1:10" x14ac:dyDescent="0.25">
      <c r="A6" s="51" t="s">
        <v>2</v>
      </c>
      <c r="B6" s="51"/>
      <c r="C6" s="51"/>
      <c r="D6" s="51"/>
    </row>
    <row r="7" spans="1:10" ht="15.75" x14ac:dyDescent="0.25">
      <c r="A7" s="52" t="s">
        <v>36</v>
      </c>
      <c r="B7" s="52"/>
      <c r="C7" s="52"/>
      <c r="D7" s="52"/>
      <c r="E7" s="52"/>
      <c r="F7" s="52"/>
    </row>
    <row r="8" spans="1:10" x14ac:dyDescent="0.25">
      <c r="A8" s="51" t="s">
        <v>3</v>
      </c>
      <c r="B8" s="51"/>
      <c r="C8" s="51"/>
      <c r="D8" s="51"/>
      <c r="J8" s="1" t="s">
        <v>4</v>
      </c>
    </row>
    <row r="9" spans="1:10" ht="27.75" customHeight="1" x14ac:dyDescent="0.25">
      <c r="A9" s="45" t="s">
        <v>5</v>
      </c>
      <c r="B9" s="45" t="s">
        <v>29</v>
      </c>
      <c r="C9" s="47" t="s">
        <v>30</v>
      </c>
      <c r="D9" s="47" t="s">
        <v>6</v>
      </c>
      <c r="E9" s="47" t="s">
        <v>7</v>
      </c>
      <c r="F9" s="48" t="s">
        <v>8</v>
      </c>
      <c r="G9" s="47" t="s">
        <v>9</v>
      </c>
      <c r="H9" s="44" t="s">
        <v>10</v>
      </c>
      <c r="I9" s="44"/>
      <c r="J9" s="45" t="s">
        <v>11</v>
      </c>
    </row>
    <row r="10" spans="1:10" ht="29.25" customHeight="1" x14ac:dyDescent="0.25">
      <c r="A10" s="45"/>
      <c r="B10" s="45"/>
      <c r="C10" s="47"/>
      <c r="D10" s="47"/>
      <c r="E10" s="47"/>
      <c r="F10" s="48"/>
      <c r="G10" s="47"/>
      <c r="H10" s="8" t="s">
        <v>12</v>
      </c>
      <c r="I10" s="8" t="s">
        <v>13</v>
      </c>
      <c r="J10" s="45"/>
    </row>
    <row r="11" spans="1:10" ht="24" customHeight="1" x14ac:dyDescent="0.25">
      <c r="A11" s="45"/>
      <c r="B11" s="45"/>
      <c r="C11" s="47"/>
      <c r="D11" s="47"/>
      <c r="E11" s="47"/>
      <c r="F11" s="48"/>
      <c r="G11" s="47"/>
      <c r="H11" s="9" t="s">
        <v>14</v>
      </c>
      <c r="I11" s="9" t="s">
        <v>15</v>
      </c>
      <c r="J11" s="45"/>
    </row>
    <row r="12" spans="1:10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10">
        <v>7</v>
      </c>
      <c r="H12" s="8">
        <v>8</v>
      </c>
      <c r="I12" s="8">
        <v>9</v>
      </c>
      <c r="J12" s="8">
        <v>10</v>
      </c>
    </row>
    <row r="13" spans="1:10" ht="52.5" customHeight="1" x14ac:dyDescent="0.25">
      <c r="A13" s="12" t="s">
        <v>16</v>
      </c>
      <c r="B13" s="13" t="s">
        <v>25</v>
      </c>
      <c r="C13" s="14" t="s">
        <v>38</v>
      </c>
      <c r="D13" s="15" t="s">
        <v>17</v>
      </c>
      <c r="E13" s="34">
        <v>1264.7</v>
      </c>
      <c r="F13" s="34">
        <v>1264.7</v>
      </c>
      <c r="G13" s="34">
        <v>593.6</v>
      </c>
      <c r="H13" s="15">
        <f>F13-G13</f>
        <v>671.1</v>
      </c>
      <c r="I13" s="16">
        <f>IF(G13=0,0,(G13/F13))</f>
        <v>0.46936032260615168</v>
      </c>
      <c r="J13" s="39" t="s">
        <v>44</v>
      </c>
    </row>
    <row r="14" spans="1:10" s="32" customFormat="1" ht="64.5" customHeight="1" x14ac:dyDescent="0.25">
      <c r="A14" s="37" t="s">
        <v>24</v>
      </c>
      <c r="B14" s="38" t="s">
        <v>27</v>
      </c>
      <c r="C14" s="33" t="s">
        <v>41</v>
      </c>
      <c r="D14" s="34" t="s">
        <v>17</v>
      </c>
      <c r="E14" s="34">
        <v>4807.3</v>
      </c>
      <c r="F14" s="34">
        <v>4807.3</v>
      </c>
      <c r="G14" s="34">
        <v>2089.3000000000002</v>
      </c>
      <c r="H14" s="34">
        <f>F14-G14</f>
        <v>2718</v>
      </c>
      <c r="I14" s="35">
        <f>IF(G14=0,0,(G14/F14))</f>
        <v>0.43460986416491587</v>
      </c>
      <c r="J14" s="40" t="s">
        <v>46</v>
      </c>
    </row>
    <row r="15" spans="1:10" ht="39" customHeight="1" x14ac:dyDescent="0.25">
      <c r="A15" s="12" t="s">
        <v>18</v>
      </c>
      <c r="B15" s="13" t="s">
        <v>26</v>
      </c>
      <c r="C15" s="33" t="s">
        <v>38</v>
      </c>
      <c r="D15" s="15" t="s">
        <v>17</v>
      </c>
      <c r="E15" s="34">
        <v>2156.6999999999998</v>
      </c>
      <c r="F15" s="34">
        <v>2156.6999999999998</v>
      </c>
      <c r="G15" s="34">
        <v>522.20000000000005</v>
      </c>
      <c r="H15" s="15">
        <f>F15-G15</f>
        <v>1634.4999999999998</v>
      </c>
      <c r="I15" s="16">
        <f>IF(G15=0,0,(G15/F15))</f>
        <v>0.24212917883803964</v>
      </c>
      <c r="J15" s="40" t="s">
        <v>45</v>
      </c>
    </row>
    <row r="16" spans="1:10" s="17" customFormat="1" ht="18" customHeight="1" x14ac:dyDescent="0.25">
      <c r="A16" s="46" t="s">
        <v>31</v>
      </c>
      <c r="B16" s="46"/>
      <c r="C16" s="46"/>
      <c r="D16" s="26" t="s">
        <v>17</v>
      </c>
      <c r="E16" s="27">
        <f>E13+E14+E15</f>
        <v>8228.7000000000007</v>
      </c>
      <c r="F16" s="36">
        <f>F13+F14+F15</f>
        <v>8228.7000000000007</v>
      </c>
      <c r="G16" s="36">
        <f>G13+G14+G15</f>
        <v>3205.1000000000004</v>
      </c>
      <c r="H16" s="27">
        <f>SUM(H13:H15)</f>
        <v>5023.5999999999995</v>
      </c>
      <c r="I16" s="28">
        <f t="shared" ref="I16:I18" si="0">IF(G16=0,0,(G16/F16))</f>
        <v>0.38950259457751529</v>
      </c>
      <c r="J16" s="27"/>
    </row>
    <row r="17" spans="1:10" ht="13.5" customHeight="1" x14ac:dyDescent="0.25">
      <c r="A17" s="41" t="s">
        <v>33</v>
      </c>
      <c r="B17" s="41"/>
      <c r="C17" s="41"/>
      <c r="D17" s="18"/>
      <c r="E17" s="30"/>
      <c r="F17" s="30"/>
      <c r="G17" s="30"/>
      <c r="H17" s="30"/>
      <c r="I17" s="31"/>
      <c r="J17" s="19"/>
    </row>
    <row r="18" spans="1:10" ht="16.5" customHeight="1" x14ac:dyDescent="0.25">
      <c r="A18" s="42" t="s">
        <v>19</v>
      </c>
      <c r="B18" s="42"/>
      <c r="C18" s="42"/>
      <c r="D18" s="18" t="s">
        <v>17</v>
      </c>
      <c r="E18" s="30">
        <v>0</v>
      </c>
      <c r="F18" s="30">
        <v>0</v>
      </c>
      <c r="G18" s="30">
        <v>0</v>
      </c>
      <c r="H18" s="30">
        <v>0</v>
      </c>
      <c r="I18" s="31">
        <f t="shared" si="0"/>
        <v>0</v>
      </c>
      <c r="J18" s="19"/>
    </row>
    <row r="19" spans="1:10" ht="16.5" customHeight="1" x14ac:dyDescent="0.25">
      <c r="A19" s="42" t="s">
        <v>32</v>
      </c>
      <c r="B19" s="42"/>
      <c r="C19" s="42"/>
      <c r="D19" s="18" t="s">
        <v>17</v>
      </c>
      <c r="E19" s="30">
        <f>E16</f>
        <v>8228.7000000000007</v>
      </c>
      <c r="F19" s="30">
        <f t="shared" ref="F19:H21" si="1">F16</f>
        <v>8228.7000000000007</v>
      </c>
      <c r="G19" s="30">
        <f t="shared" si="1"/>
        <v>3205.1000000000004</v>
      </c>
      <c r="H19" s="30">
        <f t="shared" si="1"/>
        <v>5023.5999999999995</v>
      </c>
      <c r="I19" s="31">
        <f t="shared" ref="I19" si="2">IF(G19=0,0,(G19/F19))</f>
        <v>0.38950259457751529</v>
      </c>
      <c r="J19" s="19"/>
    </row>
    <row r="20" spans="1:10" ht="13.5" customHeight="1" x14ac:dyDescent="0.25">
      <c r="A20" s="41" t="s">
        <v>33</v>
      </c>
      <c r="B20" s="41"/>
      <c r="C20" s="41"/>
      <c r="D20" s="18"/>
      <c r="E20" s="30"/>
      <c r="F20" s="30"/>
      <c r="G20" s="30"/>
      <c r="H20" s="30"/>
      <c r="I20" s="31"/>
      <c r="J20" s="19"/>
    </row>
    <row r="21" spans="1:10" ht="16.5" customHeight="1" x14ac:dyDescent="0.25">
      <c r="A21" s="42" t="s">
        <v>34</v>
      </c>
      <c r="B21" s="42"/>
      <c r="C21" s="42"/>
      <c r="D21" s="18" t="s">
        <v>17</v>
      </c>
      <c r="E21" s="30">
        <f>E18</f>
        <v>0</v>
      </c>
      <c r="F21" s="30">
        <f t="shared" si="1"/>
        <v>0</v>
      </c>
      <c r="G21" s="30">
        <f t="shared" si="1"/>
        <v>0</v>
      </c>
      <c r="H21" s="30">
        <f t="shared" si="1"/>
        <v>0</v>
      </c>
      <c r="I21" s="31">
        <f t="shared" ref="I21" si="3">IF(G21=0,0,(G21/F21))</f>
        <v>0</v>
      </c>
      <c r="J21" s="19"/>
    </row>
    <row r="22" spans="1:10" ht="16.5" customHeight="1" x14ac:dyDescent="0.25">
      <c r="A22" s="42" t="s">
        <v>35</v>
      </c>
      <c r="B22" s="42"/>
      <c r="C22" s="42"/>
      <c r="D22" s="18" t="s">
        <v>17</v>
      </c>
      <c r="E22" s="30">
        <f>E16</f>
        <v>8228.7000000000007</v>
      </c>
      <c r="F22" s="30">
        <f t="shared" ref="F22:H22" si="4">F16</f>
        <v>8228.7000000000007</v>
      </c>
      <c r="G22" s="30">
        <f t="shared" si="4"/>
        <v>3205.1000000000004</v>
      </c>
      <c r="H22" s="30">
        <f t="shared" si="4"/>
        <v>5023.5999999999995</v>
      </c>
      <c r="I22" s="31">
        <f t="shared" ref="I22" si="5">IF(G22=0,0,(G22/F22))</f>
        <v>0.38950259457751529</v>
      </c>
      <c r="J22" s="19"/>
    </row>
    <row r="23" spans="1:10" ht="13.5" customHeight="1" x14ac:dyDescent="0.25">
      <c r="A23" s="41" t="s">
        <v>33</v>
      </c>
      <c r="B23" s="41"/>
      <c r="C23" s="41"/>
      <c r="D23" s="18"/>
      <c r="E23" s="30"/>
      <c r="F23" s="30"/>
      <c r="G23" s="30"/>
      <c r="H23" s="30"/>
      <c r="I23" s="31"/>
      <c r="J23" s="19"/>
    </row>
    <row r="24" spans="1:10" s="32" customFormat="1" ht="27" customHeight="1" x14ac:dyDescent="0.25">
      <c r="A24" s="43" t="s">
        <v>37</v>
      </c>
      <c r="B24" s="43"/>
      <c r="C24" s="43"/>
      <c r="D24" s="18" t="s">
        <v>17</v>
      </c>
      <c r="E24" s="30">
        <f>E19</f>
        <v>8228.7000000000007</v>
      </c>
      <c r="F24" s="30">
        <f t="shared" ref="F24:G24" si="6">F19</f>
        <v>8228.7000000000007</v>
      </c>
      <c r="G24" s="30">
        <f t="shared" si="6"/>
        <v>3205.1000000000004</v>
      </c>
      <c r="H24" s="30">
        <f>H22</f>
        <v>5023.5999999999995</v>
      </c>
      <c r="I24" s="31">
        <f t="shared" ref="I24" si="7">IF(G24=0,0,(G24/F24))</f>
        <v>0.38950259457751529</v>
      </c>
      <c r="J24" s="29"/>
    </row>
    <row r="25" spans="1:10" ht="15" customHeight="1" x14ac:dyDescent="0.25">
      <c r="A25" s="43" t="s">
        <v>39</v>
      </c>
      <c r="B25" s="43"/>
      <c r="C25" s="43"/>
      <c r="D25" s="18" t="s">
        <v>17</v>
      </c>
      <c r="E25" s="30">
        <v>0</v>
      </c>
      <c r="F25" s="30">
        <v>0</v>
      </c>
      <c r="G25" s="30">
        <v>0</v>
      </c>
      <c r="H25" s="30">
        <v>0</v>
      </c>
      <c r="I25" s="31">
        <f t="shared" ref="I25" si="8">IF(G25=0,0,(G25/F25))</f>
        <v>0</v>
      </c>
      <c r="J25" s="29"/>
    </row>
    <row r="26" spans="1:10" ht="12" customHeight="1" x14ac:dyDescent="0.25">
      <c r="A26" s="20"/>
    </row>
    <row r="27" spans="1:10" x14ac:dyDescent="0.25">
      <c r="A27" s="21" t="s">
        <v>38</v>
      </c>
      <c r="B27" s="22"/>
      <c r="C27" s="11" t="s">
        <v>40</v>
      </c>
      <c r="D27" s="22"/>
      <c r="F27" s="1" t="s">
        <v>20</v>
      </c>
      <c r="G27" s="22"/>
      <c r="H27" s="11" t="s">
        <v>21</v>
      </c>
    </row>
    <row r="28" spans="1:10" ht="16.5" customHeight="1" x14ac:dyDescent="0.25">
      <c r="A28" s="23"/>
      <c r="B28" s="24" t="s">
        <v>22</v>
      </c>
    </row>
    <row r="29" spans="1:10" x14ac:dyDescent="0.25">
      <c r="A29" s="25" t="s">
        <v>47</v>
      </c>
    </row>
  </sheetData>
  <mergeCells count="25">
    <mergeCell ref="A8:D8"/>
    <mergeCell ref="A9:A11"/>
    <mergeCell ref="B9:B11"/>
    <mergeCell ref="C9:C11"/>
    <mergeCell ref="D9:D11"/>
    <mergeCell ref="A1:J1"/>
    <mergeCell ref="A2:J2"/>
    <mergeCell ref="A5:F5"/>
    <mergeCell ref="A6:D6"/>
    <mergeCell ref="A7:F7"/>
    <mergeCell ref="H9:I9"/>
    <mergeCell ref="J9:J11"/>
    <mergeCell ref="A16:C16"/>
    <mergeCell ref="A18:C18"/>
    <mergeCell ref="A19:C19"/>
    <mergeCell ref="A17:C17"/>
    <mergeCell ref="E9:E11"/>
    <mergeCell ref="F9:F11"/>
    <mergeCell ref="G9:G11"/>
    <mergeCell ref="A20:C20"/>
    <mergeCell ref="A21:C21"/>
    <mergeCell ref="A22:C22"/>
    <mergeCell ref="A23:C23"/>
    <mergeCell ref="A25:C25"/>
    <mergeCell ref="A24:C24"/>
  </mergeCells>
  <pageMargins left="0.15763888888888899" right="0.15763888888888899" top="0.74791666666666701" bottom="0.15763888888888899" header="0.51180555555555496" footer="0.51180555555555496"/>
  <pageSetup paperSize="9"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Дергилев Олег Владимирович</dc:creator>
  <dc:description/>
  <cp:lastModifiedBy>Дергилев Олег Владимирович</cp:lastModifiedBy>
  <cp:revision>3</cp:revision>
  <cp:lastPrinted>2024-01-22T10:33:56Z</cp:lastPrinted>
  <dcterms:created xsi:type="dcterms:W3CDTF">2006-09-16T00:00:00Z</dcterms:created>
  <dcterms:modified xsi:type="dcterms:W3CDTF">2024-07-02T06:44:36Z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